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DA-PROJETOS\CREDENCIAMENTO\SAÚDE CREDENCIAMENTO 2022 (AUXILIO)\VERSÃO PUBLICADA EDITAL\JULGAMENTO\NOTREDAME\REAJUSTE\"/>
    </mc:Choice>
  </mc:AlternateContent>
  <bookViews>
    <workbookView xWindow="0" yWindow="0" windowWidth="20490" windowHeight="7500" activeTab="1"/>
  </bookViews>
  <sheets>
    <sheet name="Servidor e dependentes" sheetId="3" r:id="rId1"/>
    <sheet name="Tabela NOTREDAME" sheetId="5" r:id="rId2"/>
  </sheets>
  <definedNames>
    <definedName name="_xlnm.Print_Area" localSheetId="1">'Tabela NOTREDAME'!$A$1:$F$14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I4" i="3"/>
  <c r="J4" i="3"/>
  <c r="K4" i="3"/>
  <c r="L4" i="3"/>
  <c r="H5" i="3"/>
  <c r="I5" i="3"/>
  <c r="J5" i="3"/>
  <c r="K5" i="3"/>
  <c r="L5" i="3"/>
  <c r="H6" i="3"/>
  <c r="I6" i="3"/>
  <c r="J6" i="3"/>
  <c r="K6" i="3"/>
  <c r="L6" i="3"/>
  <c r="H7" i="3"/>
  <c r="I7" i="3"/>
  <c r="J7" i="3"/>
  <c r="K7" i="3"/>
  <c r="L7" i="3"/>
  <c r="H8" i="3"/>
  <c r="I8" i="3"/>
  <c r="J8" i="3"/>
  <c r="K8" i="3"/>
  <c r="L8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I3" i="3"/>
  <c r="J3" i="3"/>
  <c r="K3" i="3"/>
  <c r="L3" i="3"/>
  <c r="H3" i="3"/>
  <c r="C4" i="3" l="1"/>
  <c r="C5" i="3"/>
  <c r="C6" i="3"/>
  <c r="C7" i="3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3" i="3"/>
  <c r="E3" i="3" s="1"/>
  <c r="D5" i="3"/>
  <c r="D6" i="3"/>
  <c r="D7" i="3"/>
  <c r="D8" i="3"/>
  <c r="D9" i="3"/>
  <c r="D10" i="3"/>
  <c r="D11" i="3"/>
  <c r="D12" i="3"/>
  <c r="D13" i="3"/>
  <c r="D4" i="3"/>
  <c r="E7" i="3" l="1"/>
  <c r="E6" i="3"/>
  <c r="E5" i="3"/>
  <c r="E4" i="3"/>
  <c r="E14" i="3" l="1"/>
</calcChain>
</file>

<file path=xl/sharedStrings.xml><?xml version="1.0" encoding="utf-8"?>
<sst xmlns="http://schemas.openxmlformats.org/spreadsheetml/2006/main" count="60" uniqueCount="49">
  <si>
    <t>Idade</t>
  </si>
  <si>
    <t>Plano</t>
  </si>
  <si>
    <t>Valor</t>
  </si>
  <si>
    <t>Plano A</t>
  </si>
  <si>
    <t>00 a 18 anos</t>
  </si>
  <si>
    <t>19 a 23 anos</t>
  </si>
  <si>
    <t>24 a 28 anos</t>
  </si>
  <si>
    <t>29 a 33 anos</t>
  </si>
  <si>
    <t>34 a 38 anos</t>
  </si>
  <si>
    <t>39 a 43 anos</t>
  </si>
  <si>
    <t>44 a 48 anos</t>
  </si>
  <si>
    <t>49 a 53 anos</t>
  </si>
  <si>
    <t>54 a 58 anos</t>
  </si>
  <si>
    <t>59 anos ou mais </t>
  </si>
  <si>
    <t>Servidor</t>
  </si>
  <si>
    <t>Dependente 1</t>
  </si>
  <si>
    <t>Dependente 2</t>
  </si>
  <si>
    <t>Dependente 3</t>
  </si>
  <si>
    <t>Dependente 4</t>
  </si>
  <si>
    <t>Dependente 5</t>
  </si>
  <si>
    <t>Dependente 6</t>
  </si>
  <si>
    <t>Dependente 7</t>
  </si>
  <si>
    <t>Dependente 8</t>
  </si>
  <si>
    <t>Dependente 9</t>
  </si>
  <si>
    <t>Dependente 10</t>
  </si>
  <si>
    <t>Plano D</t>
  </si>
  <si>
    <t>Plano B</t>
  </si>
  <si>
    <t>Plano de Referência:</t>
  </si>
  <si>
    <t>Plano C</t>
  </si>
  <si>
    <t>Plano E</t>
  </si>
  <si>
    <t>DADOS DOS BENEFICIÁRIOS</t>
  </si>
  <si>
    <t>Total Grupo Familiar</t>
  </si>
  <si>
    <t>Data de Nascimento</t>
  </si>
  <si>
    <t>FAIXA ETÁRIA</t>
  </si>
  <si>
    <t>PLANO A 
ACOMODAÇÃO EM ENFERMARIA, SEM COPARTICIPAÇÃO</t>
  </si>
  <si>
    <t>PLANO B
ACOMODAÇÃO EM ENFERMARIA, COM COPARTICIPAÇÃO</t>
  </si>
  <si>
    <t>PLANO C 
ACOMODAÇÃO EM APARTAMENTO, SEM COPARTICIPAÇÃO</t>
  </si>
  <si>
    <t>PLANO D
ACOMODAÇÃO EM APARTAMENTO, COM COPARTICIPAÇÃO</t>
  </si>
  <si>
    <t>PLANO E 
APOSENTADO ESTATUTÁRIO 
ACOMODAÇÃO EM ENFERMARIA, COM COPARTICIPAÇÃO</t>
  </si>
  <si>
    <t>NOME COMERCIAL DO PRODUTO ANS</t>
  </si>
  <si>
    <t>SMART USP CE ENF</t>
  </si>
  <si>
    <t>SMART USP CE CP ENF</t>
  </si>
  <si>
    <t>SMART USP CE APTO</t>
  </si>
  <si>
    <t>SMART USP CE CP APTO</t>
  </si>
  <si>
    <t>SMART USP DAP CE CP ENF</t>
  </si>
  <si>
    <t>Nº REGISTRO PRODUTO ANS</t>
  </si>
  <si>
    <t>NOTREDAME INTERMÉDICA S.A. (44.649.812/0001-38) -  Código Operadora ANS:  359017</t>
  </si>
  <si>
    <t>NOTREDAME (Código Operadora ANS:  359017)</t>
  </si>
  <si>
    <r>
      <t>*Editar somente os campos em branco das colunas '</t>
    </r>
    <r>
      <rPr>
        <b/>
        <u/>
        <sz val="14"/>
        <color rgb="FFFF0000"/>
        <rFont val="Calibri"/>
        <family val="2"/>
        <scheme val="minor"/>
      </rPr>
      <t>Data de Nascimento</t>
    </r>
    <r>
      <rPr>
        <b/>
        <sz val="14"/>
        <color rgb="FFFF0000"/>
        <rFont val="Calibri"/>
        <family val="2"/>
        <scheme val="minor"/>
      </rPr>
      <t>' e '</t>
    </r>
    <r>
      <rPr>
        <b/>
        <u/>
        <sz val="14"/>
        <color rgb="FFFF0000"/>
        <rFont val="Calibri"/>
        <family val="2"/>
        <scheme val="minor"/>
      </rPr>
      <t>Plano</t>
    </r>
    <r>
      <rPr>
        <b/>
        <sz val="14"/>
        <color rgb="FFFF0000"/>
        <rFont val="Calibri"/>
        <family val="2"/>
        <scheme val="minor"/>
      </rPr>
      <t xml:space="preserve">'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</si>
</sst>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R$&quot;\ #,##0.00"/>
    <numFmt numFmtId="165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165" fontId="10" fillId="9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F8" sqref="F8"/>
    </sheetView>
  </sheetViews>
  <sheetFormatPr defaultRowHeight="15" x14ac:dyDescent="0.25"/>
  <cols>
    <col min="1" max="1" width="16.5703125" customWidth="1"/>
    <col min="2" max="2" width="20.5703125" customWidth="1"/>
    <col min="3" max="3" width="13.42578125" customWidth="1"/>
    <col min="4" max="4" width="14.7109375" customWidth="1"/>
    <col min="5" max="5" width="28.7109375" customWidth="1"/>
    <col min="6" max="6" width="13.28515625" customWidth="1"/>
    <col min="7" max="7" width="25.42578125" customWidth="1"/>
    <col min="8" max="9" width="10.5703125" bestFit="1" customWidth="1"/>
    <col min="10" max="10" width="11.28515625" bestFit="1" customWidth="1"/>
    <col min="11" max="11" width="11.5703125" customWidth="1"/>
    <col min="12" max="12" width="12.85546875" customWidth="1"/>
  </cols>
  <sheetData>
    <row r="1" spans="1:12" s="5" customFormat="1" ht="30" customHeight="1" x14ac:dyDescent="0.25">
      <c r="A1" s="21" t="s">
        <v>30</v>
      </c>
      <c r="B1" s="21"/>
      <c r="C1" s="21"/>
      <c r="D1" s="21"/>
      <c r="E1" s="21"/>
      <c r="G1" s="21" t="s">
        <v>47</v>
      </c>
      <c r="H1" s="21"/>
      <c r="I1" s="21"/>
      <c r="J1" s="21"/>
      <c r="K1" s="21"/>
      <c r="L1" s="21"/>
    </row>
    <row r="2" spans="1:12" s="6" customFormat="1" ht="30" customHeight="1" x14ac:dyDescent="0.25">
      <c r="A2" s="9"/>
      <c r="B2" s="8" t="s">
        <v>32</v>
      </c>
      <c r="C2" s="8" t="s">
        <v>0</v>
      </c>
      <c r="D2" s="8" t="s">
        <v>1</v>
      </c>
      <c r="E2" s="8" t="s">
        <v>2</v>
      </c>
      <c r="G2" s="17" t="s">
        <v>27</v>
      </c>
      <c r="H2" s="18" t="s">
        <v>3</v>
      </c>
      <c r="I2" s="18" t="s">
        <v>26</v>
      </c>
      <c r="J2" s="18" t="s">
        <v>28</v>
      </c>
      <c r="K2" s="18" t="s">
        <v>25</v>
      </c>
      <c r="L2" s="18" t="s">
        <v>29</v>
      </c>
    </row>
    <row r="3" spans="1:12" s="5" customFormat="1" ht="30" customHeight="1" x14ac:dyDescent="0.25">
      <c r="A3" s="7" t="s">
        <v>14</v>
      </c>
      <c r="B3" s="10"/>
      <c r="C3" s="11" t="str">
        <f ca="1">IF(B3="","",DATEDIF(B3,TODAY(),"y"))</f>
        <v/>
      </c>
      <c r="D3" s="12" t="s">
        <v>3</v>
      </c>
      <c r="E3" s="13" t="str">
        <f ca="1">IF(C3="","",
IF(C3&gt;=59,HLOOKUP(D3,$H$2:$L$12,11,0),
IF(C3&gt;=54,HLOOKUP(D3,$H$2:$L$12,10,0),
IF(C3&gt;=49,HLOOKUP(D3,$H$2:$L$12,9,0),
IF(C3&gt;=44,HLOOKUP(D3,$H$2:$L$12,8,0),
IF(C3&gt;=39,HLOOKUP(D3,$H$2:$L$12,7,0),
IF(C3&gt;=34,HLOOKUP(D3,$H$2:$L$12,6,0),
IF(C3&gt;=29,HLOOKUP(D3,$H$2:$L$12,5,0),
IF(C3&gt;=24,HLOOKUP(D3,$H$2:$L$12,4,0),
IF(C3&gt;=19,HLOOKUP(D3,$H$2:$L$12,3,0),
HLOOKUP(D3,$H$2:$L$12,2,0)))))))))))</f>
        <v/>
      </c>
      <c r="G3" s="19" t="s">
        <v>4</v>
      </c>
      <c r="H3" s="20">
        <f>'Tabela NOTREDAME'!B5</f>
        <v>153.467454</v>
      </c>
      <c r="I3" s="20">
        <f>'Tabela NOTREDAME'!C5</f>
        <v>136.97272799999999</v>
      </c>
      <c r="J3" s="20">
        <f>'Tabela NOTREDAME'!D5</f>
        <v>199.50659999999999</v>
      </c>
      <c r="K3" s="20">
        <f>'Tabela NOTREDAME'!E5</f>
        <v>178.06236600000003</v>
      </c>
      <c r="L3" s="20">
        <f>'Tabela NOTREDAME'!F5</f>
        <v>445.77187800000002</v>
      </c>
    </row>
    <row r="4" spans="1:12" s="5" customFormat="1" ht="30" customHeight="1" x14ac:dyDescent="0.25">
      <c r="A4" s="7" t="s">
        <v>15</v>
      </c>
      <c r="B4" s="10"/>
      <c r="C4" s="11" t="str">
        <f t="shared" ref="C4:C13" ca="1" si="0">IF(B4="","",DATEDIF(B4,TODAY(),"y"))</f>
        <v/>
      </c>
      <c r="D4" s="11" t="str">
        <f>IF(B4="","",$D$3)</f>
        <v/>
      </c>
      <c r="E4" s="13" t="str">
        <f t="shared" ref="E4:E13" ca="1" si="1">IF(C4="","",
IF(C4&gt;=59,HLOOKUP(D4,$H$2:$L$12,11,0),
IF(C4&gt;=54,HLOOKUP(D4,$H$2:$L$12,10,0),
IF(C4&gt;=49,HLOOKUP(D4,$H$2:$L$12,9,0),
IF(C4&gt;=44,HLOOKUP(D4,$H$2:$L$12,8,0),
IF(C4&gt;=39,HLOOKUP(D4,$H$2:$L$12,7,0),
IF(C4&gt;=34,HLOOKUP(D4,$H$2:$L$12,6,0),
IF(C4&gt;=29,HLOOKUP(D4,$H$2:$L$12,5,0),
IF(C4&gt;=24,HLOOKUP(D4,$H$2:$L$12,4,0),
IF(C4&gt;=19,HLOOKUP(D4,$H$2:$L$12,3,0),
HLOOKUP(D4,$H$2:$L$12,2,0)))))))))))</f>
        <v/>
      </c>
      <c r="G4" s="19" t="s">
        <v>5</v>
      </c>
      <c r="H4" s="20">
        <f>'Tabela NOTREDAME'!B6</f>
        <v>183.22991400000001</v>
      </c>
      <c r="I4" s="20">
        <f>'Tabela NOTREDAME'!C6</f>
        <v>163.54090199999999</v>
      </c>
      <c r="J4" s="20">
        <f>'Tabela NOTREDAME'!D6</f>
        <v>238.19779800000001</v>
      </c>
      <c r="K4" s="20">
        <f>'Tabela NOTREDAME'!E6</f>
        <v>212.59990199999999</v>
      </c>
      <c r="L4" s="20">
        <f>'Tabela NOTREDAME'!F6</f>
        <v>532.224738</v>
      </c>
    </row>
    <row r="5" spans="1:12" s="5" customFormat="1" ht="30" customHeight="1" x14ac:dyDescent="0.25">
      <c r="A5" s="7" t="s">
        <v>16</v>
      </c>
      <c r="B5" s="10"/>
      <c r="C5" s="11" t="str">
        <f t="shared" ca="1" si="0"/>
        <v/>
      </c>
      <c r="D5" s="11" t="str">
        <f t="shared" ref="D5:D13" si="2">IF(B5="","",$D$3)</f>
        <v/>
      </c>
      <c r="E5" s="13" t="str">
        <f t="shared" ca="1" si="1"/>
        <v/>
      </c>
      <c r="G5" s="19" t="s">
        <v>6</v>
      </c>
      <c r="H5" s="20">
        <f>'Tabela NOTREDAME'!B7</f>
        <v>218.57419800000002</v>
      </c>
      <c r="I5" s="20">
        <f>'Tabela NOTREDAME'!C7</f>
        <v>195.080388</v>
      </c>
      <c r="J5" s="20">
        <f>'Tabela NOTREDAME'!D7</f>
        <v>284.14972799999998</v>
      </c>
      <c r="K5" s="20">
        <f>'Tabela NOTREDAME'!E7</f>
        <v>253.60232400000001</v>
      </c>
      <c r="L5" s="20">
        <f>'Tabela NOTREDAME'!F7</f>
        <v>634.87797</v>
      </c>
    </row>
    <row r="6" spans="1:12" s="5" customFormat="1" ht="30" customHeight="1" x14ac:dyDescent="0.25">
      <c r="A6" s="7" t="s">
        <v>17</v>
      </c>
      <c r="B6" s="10"/>
      <c r="C6" s="11" t="str">
        <f t="shared" ca="1" si="0"/>
        <v/>
      </c>
      <c r="D6" s="11" t="str">
        <f t="shared" si="2"/>
        <v/>
      </c>
      <c r="E6" s="13" t="str">
        <f t="shared" ca="1" si="1"/>
        <v/>
      </c>
      <c r="G6" s="19" t="s">
        <v>7</v>
      </c>
      <c r="H6" s="20">
        <f>'Tabela NOTREDAME'!B8</f>
        <v>234.393</v>
      </c>
      <c r="I6" s="20">
        <f>'Tabela NOTREDAME'!C8</f>
        <v>209.19847799999999</v>
      </c>
      <c r="J6" s="20">
        <f>'Tabela NOTREDAME'!D8</f>
        <v>304.69999799999999</v>
      </c>
      <c r="K6" s="20">
        <f>'Tabela NOTREDAME'!E8</f>
        <v>271.95038999999997</v>
      </c>
      <c r="L6" s="20">
        <f>'Tabela NOTREDAME'!F8</f>
        <v>680.80809599999998</v>
      </c>
    </row>
    <row r="7" spans="1:12" s="5" customFormat="1" ht="30" customHeight="1" x14ac:dyDescent="0.25">
      <c r="A7" s="7" t="s">
        <v>18</v>
      </c>
      <c r="B7" s="14"/>
      <c r="C7" s="11" t="str">
        <f t="shared" ca="1" si="0"/>
        <v/>
      </c>
      <c r="D7" s="11" t="str">
        <f t="shared" si="2"/>
        <v/>
      </c>
      <c r="E7" s="15" t="str">
        <f t="shared" ca="1" si="1"/>
        <v/>
      </c>
      <c r="G7" s="19" t="s">
        <v>8</v>
      </c>
      <c r="H7" s="20">
        <f>'Tabela NOTREDAME'!B9</f>
        <v>242.75483399999999</v>
      </c>
      <c r="I7" s="20">
        <f>'Tabela NOTREDAME'!C9</f>
        <v>216.666348</v>
      </c>
      <c r="J7" s="20">
        <f>'Tabela NOTREDAME'!D9</f>
        <v>315.59109599999999</v>
      </c>
      <c r="K7" s="20">
        <f>'Tabela NOTREDAME'!E9</f>
        <v>281.66407200000003</v>
      </c>
      <c r="L7" s="20">
        <f>'Tabela NOTREDAME'!F9</f>
        <v>705.11955599999999</v>
      </c>
    </row>
    <row r="8" spans="1:12" s="5" customFormat="1" ht="30" customHeight="1" x14ac:dyDescent="0.25">
      <c r="A8" s="7" t="s">
        <v>19</v>
      </c>
      <c r="B8" s="14"/>
      <c r="C8" s="11" t="str">
        <f t="shared" ca="1" si="0"/>
        <v/>
      </c>
      <c r="D8" s="11" t="str">
        <f t="shared" si="2"/>
        <v/>
      </c>
      <c r="E8" s="15" t="str">
        <f t="shared" ca="1" si="1"/>
        <v/>
      </c>
      <c r="G8" s="19" t="s">
        <v>9</v>
      </c>
      <c r="H8" s="20">
        <f>'Tabela NOTREDAME'!B10</f>
        <v>332.05311599999999</v>
      </c>
      <c r="I8" s="20">
        <f>'Tabela NOTREDAME'!C10</f>
        <v>296.35996799999998</v>
      </c>
      <c r="J8" s="20">
        <f>'Tabela NOTREDAME'!D10</f>
        <v>431.66469000000001</v>
      </c>
      <c r="K8" s="20">
        <f>'Tabela NOTREDAME'!E10</f>
        <v>385.26577800000001</v>
      </c>
      <c r="L8" s="20">
        <f>'Tabela NOTREDAME'!F10</f>
        <v>964.47813599999995</v>
      </c>
    </row>
    <row r="9" spans="1:12" s="5" customFormat="1" ht="30" customHeight="1" x14ac:dyDescent="0.25">
      <c r="A9" s="7" t="s">
        <v>20</v>
      </c>
      <c r="B9" s="14"/>
      <c r="C9" s="11" t="str">
        <f t="shared" ca="1" si="0"/>
        <v/>
      </c>
      <c r="D9" s="11" t="str">
        <f t="shared" si="2"/>
        <v/>
      </c>
      <c r="E9" s="15" t="str">
        <f t="shared" ca="1" si="1"/>
        <v/>
      </c>
      <c r="G9" s="19" t="s">
        <v>10</v>
      </c>
      <c r="H9" s="20">
        <f>'Tabela NOTREDAME'!B11</f>
        <v>365.53315800000001</v>
      </c>
      <c r="I9" s="20">
        <f>'Tabela NOTREDAME'!C11</f>
        <v>326.24234999999999</v>
      </c>
      <c r="J9" s="20">
        <f>'Tabela NOTREDAME'!D11</f>
        <v>475.19637599999999</v>
      </c>
      <c r="K9" s="20">
        <f>'Tabela NOTREDAME'!E11</f>
        <v>424.10960399999999</v>
      </c>
      <c r="L9" s="20">
        <f>'Tabela NOTREDAME'!F11</f>
        <v>1061.734878</v>
      </c>
    </row>
    <row r="10" spans="1:12" s="5" customFormat="1" ht="30" customHeight="1" x14ac:dyDescent="0.25">
      <c r="A10" s="7" t="s">
        <v>21</v>
      </c>
      <c r="B10" s="14"/>
      <c r="C10" s="11" t="str">
        <f t="shared" ca="1" si="0"/>
        <v/>
      </c>
      <c r="D10" s="11" t="str">
        <f t="shared" si="2"/>
        <v/>
      </c>
      <c r="E10" s="15" t="str">
        <f t="shared" ca="1" si="1"/>
        <v/>
      </c>
      <c r="G10" s="19" t="s">
        <v>11</v>
      </c>
      <c r="H10" s="20">
        <f>'Tabela NOTREDAME'!B12</f>
        <v>479.93874600000004</v>
      </c>
      <c r="I10" s="20">
        <f>'Tabela NOTREDAME'!C12</f>
        <v>428.35048200000006</v>
      </c>
      <c r="J10" s="20">
        <f>'Tabela NOTREDAME'!D12</f>
        <v>623.92145999999991</v>
      </c>
      <c r="K10" s="20">
        <f>'Tabela NOTREDAME'!E12</f>
        <v>556.85235599999999</v>
      </c>
      <c r="L10" s="20">
        <f>'Tabela NOTREDAME'!F12</f>
        <v>1394.03874</v>
      </c>
    </row>
    <row r="11" spans="1:12" s="5" customFormat="1" ht="30" customHeight="1" x14ac:dyDescent="0.25">
      <c r="A11" s="7" t="s">
        <v>22</v>
      </c>
      <c r="B11" s="14"/>
      <c r="C11" s="11" t="str">
        <f t="shared" ca="1" si="0"/>
        <v/>
      </c>
      <c r="D11" s="11" t="str">
        <f t="shared" si="2"/>
        <v/>
      </c>
      <c r="E11" s="15" t="str">
        <f t="shared" ca="1" si="1"/>
        <v/>
      </c>
      <c r="G11" s="19" t="s">
        <v>12</v>
      </c>
      <c r="H11" s="20">
        <f>'Tabela NOTREDAME'!B13</f>
        <v>623.16922199999999</v>
      </c>
      <c r="I11" s="20">
        <f>'Tabela NOTREDAME'!C13</f>
        <v>556.18733399999996</v>
      </c>
      <c r="J11" s="20">
        <f>'Tabela NOTREDAME'!D13</f>
        <v>810.12761999999998</v>
      </c>
      <c r="K11" s="20">
        <f>'Tabela NOTREDAME'!E13</f>
        <v>723.04244400000005</v>
      </c>
      <c r="L11" s="20">
        <f>'Tabela NOTREDAME'!F13</f>
        <v>1810.091766</v>
      </c>
    </row>
    <row r="12" spans="1:12" s="5" customFormat="1" ht="30" customHeight="1" x14ac:dyDescent="0.25">
      <c r="A12" s="7" t="s">
        <v>23</v>
      </c>
      <c r="B12" s="14"/>
      <c r="C12" s="11" t="str">
        <f t="shared" ca="1" si="0"/>
        <v/>
      </c>
      <c r="D12" s="11" t="str">
        <f t="shared" si="2"/>
        <v/>
      </c>
      <c r="E12" s="15" t="str">
        <f t="shared" ca="1" si="1"/>
        <v/>
      </c>
      <c r="G12" s="19" t="s">
        <v>13</v>
      </c>
      <c r="H12" s="20">
        <f>'Tabela NOTREDAME'!B14</f>
        <v>837.09916800000008</v>
      </c>
      <c r="I12" s="20">
        <f>'Tabela NOTREDAME'!C14</f>
        <v>747.11405999999999</v>
      </c>
      <c r="J12" s="20">
        <f>'Tabela NOTREDAME'!D14</f>
        <v>1088.2267380000001</v>
      </c>
      <c r="K12" s="20">
        <f>'Tabela NOTREDAME'!E14</f>
        <v>971.25918000000001</v>
      </c>
      <c r="L12" s="20">
        <f>'Tabela NOTREDAME'!F14</f>
        <v>2431.4621579999998</v>
      </c>
    </row>
    <row r="13" spans="1:12" s="5" customFormat="1" ht="30" customHeight="1" x14ac:dyDescent="0.25">
      <c r="A13" s="7" t="s">
        <v>24</v>
      </c>
      <c r="B13" s="14"/>
      <c r="C13" s="11" t="str">
        <f t="shared" ca="1" si="0"/>
        <v/>
      </c>
      <c r="D13" s="11" t="str">
        <f t="shared" si="2"/>
        <v/>
      </c>
      <c r="E13" s="15" t="str">
        <f t="shared" ca="1" si="1"/>
        <v/>
      </c>
    </row>
    <row r="14" spans="1:12" s="5" customFormat="1" ht="30" customHeight="1" x14ac:dyDescent="0.25">
      <c r="A14" s="22" t="s">
        <v>31</v>
      </c>
      <c r="B14" s="23"/>
      <c r="C14" s="23"/>
      <c r="D14" s="24"/>
      <c r="E14" s="16">
        <f ca="1">SUM(E3:E13)</f>
        <v>0</v>
      </c>
    </row>
    <row r="15" spans="1:12" s="6" customFormat="1" ht="30" customHeight="1" x14ac:dyDescent="0.25">
      <c r="A15" s="25" t="s">
        <v>48</v>
      </c>
      <c r="B15" s="26"/>
      <c r="C15" s="26"/>
      <c r="D15" s="26"/>
      <c r="E15" s="27"/>
    </row>
    <row r="16" spans="1:12" s="5" customFormat="1" x14ac:dyDescent="0.25"/>
  </sheetData>
  <mergeCells count="4">
    <mergeCell ref="G1:L1"/>
    <mergeCell ref="A1:E1"/>
    <mergeCell ref="A14:D14"/>
    <mergeCell ref="A15:E15"/>
  </mergeCells>
  <dataValidations count="1">
    <dataValidation type="list" allowBlank="1" showInputMessage="1" showErrorMessage="1" sqref="D3">
      <formula1>"Plano A,Plano B,Plano C,Plano D,Plano E"</formula1>
    </dataValidation>
  </dataValidations>
  <pageMargins left="0.51181102362204722" right="0.51181102362204722" top="0.78740157480314965" bottom="0.78740157480314965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topLeftCell="A4" workbookViewId="0">
      <selection activeCell="F22" sqref="F22"/>
    </sheetView>
  </sheetViews>
  <sheetFormatPr defaultRowHeight="15" x14ac:dyDescent="0.25"/>
  <cols>
    <col min="1" max="6" width="28.5703125" customWidth="1"/>
  </cols>
  <sheetData>
    <row r="1" spans="1:6" ht="34.5" customHeight="1" x14ac:dyDescent="0.25">
      <c r="A1" s="28" t="s">
        <v>33</v>
      </c>
      <c r="B1" s="29" t="s">
        <v>46</v>
      </c>
      <c r="C1" s="30"/>
      <c r="D1" s="30"/>
      <c r="E1" s="30"/>
      <c r="F1" s="31"/>
    </row>
    <row r="2" spans="1:6" ht="110.25" x14ac:dyDescent="0.25">
      <c r="A2" s="28"/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</row>
    <row r="3" spans="1:6" ht="31.5" x14ac:dyDescent="0.25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</row>
    <row r="4" spans="1:6" ht="31.5" x14ac:dyDescent="0.25">
      <c r="A4" s="2" t="s">
        <v>45</v>
      </c>
      <c r="B4" s="2">
        <v>494806238</v>
      </c>
      <c r="C4" s="2">
        <v>494804231</v>
      </c>
      <c r="D4" s="2">
        <v>494807236</v>
      </c>
      <c r="E4" s="2">
        <v>494805230</v>
      </c>
      <c r="F4" s="2">
        <v>494808234</v>
      </c>
    </row>
    <row r="5" spans="1:6" ht="15.75" x14ac:dyDescent="0.25">
      <c r="A5" s="3" t="s">
        <v>4</v>
      </c>
      <c r="B5" s="4">
        <v>153.467454</v>
      </c>
      <c r="C5" s="4">
        <v>136.97272799999999</v>
      </c>
      <c r="D5" s="4">
        <v>199.50659999999999</v>
      </c>
      <c r="E5" s="4">
        <v>178.06236600000003</v>
      </c>
      <c r="F5" s="4">
        <v>445.77187800000002</v>
      </c>
    </row>
    <row r="6" spans="1:6" ht="15.75" x14ac:dyDescent="0.25">
      <c r="A6" s="3" t="s">
        <v>5</v>
      </c>
      <c r="B6" s="4">
        <v>183.22991400000001</v>
      </c>
      <c r="C6" s="4">
        <v>163.54090199999999</v>
      </c>
      <c r="D6" s="4">
        <v>238.19779800000001</v>
      </c>
      <c r="E6" s="4">
        <v>212.59990199999999</v>
      </c>
      <c r="F6" s="4">
        <v>532.224738</v>
      </c>
    </row>
    <row r="7" spans="1:6" ht="15.75" x14ac:dyDescent="0.25">
      <c r="A7" s="3" t="s">
        <v>6</v>
      </c>
      <c r="B7" s="4">
        <v>218.57419800000002</v>
      </c>
      <c r="C7" s="4">
        <v>195.080388</v>
      </c>
      <c r="D7" s="4">
        <v>284.14972799999998</v>
      </c>
      <c r="E7" s="4">
        <v>253.60232400000001</v>
      </c>
      <c r="F7" s="4">
        <v>634.87797</v>
      </c>
    </row>
    <row r="8" spans="1:6" ht="15.75" x14ac:dyDescent="0.25">
      <c r="A8" s="3" t="s">
        <v>7</v>
      </c>
      <c r="B8" s="4">
        <v>234.393</v>
      </c>
      <c r="C8" s="4">
        <v>209.19847799999999</v>
      </c>
      <c r="D8" s="4">
        <v>304.69999799999999</v>
      </c>
      <c r="E8" s="4">
        <v>271.95038999999997</v>
      </c>
      <c r="F8" s="4">
        <v>680.80809599999998</v>
      </c>
    </row>
    <row r="9" spans="1:6" ht="15.75" x14ac:dyDescent="0.25">
      <c r="A9" s="3" t="s">
        <v>8</v>
      </c>
      <c r="B9" s="4">
        <v>242.75483399999999</v>
      </c>
      <c r="C9" s="4">
        <v>216.666348</v>
      </c>
      <c r="D9" s="4">
        <v>315.59109599999999</v>
      </c>
      <c r="E9" s="4">
        <v>281.66407200000003</v>
      </c>
      <c r="F9" s="4">
        <v>705.11955599999999</v>
      </c>
    </row>
    <row r="10" spans="1:6" ht="15.75" x14ac:dyDescent="0.25">
      <c r="A10" s="3" t="s">
        <v>9</v>
      </c>
      <c r="B10" s="4">
        <v>332.05311599999999</v>
      </c>
      <c r="C10" s="4">
        <v>296.35996799999998</v>
      </c>
      <c r="D10" s="4">
        <v>431.66469000000001</v>
      </c>
      <c r="E10" s="4">
        <v>385.26577800000001</v>
      </c>
      <c r="F10" s="4">
        <v>964.47813599999995</v>
      </c>
    </row>
    <row r="11" spans="1:6" ht="15.75" x14ac:dyDescent="0.25">
      <c r="A11" s="3" t="s">
        <v>10</v>
      </c>
      <c r="B11" s="4">
        <v>365.53315800000001</v>
      </c>
      <c r="C11" s="4">
        <v>326.24234999999999</v>
      </c>
      <c r="D11" s="4">
        <v>475.19637599999999</v>
      </c>
      <c r="E11" s="4">
        <v>424.10960399999999</v>
      </c>
      <c r="F11" s="4">
        <v>1061.734878</v>
      </c>
    </row>
    <row r="12" spans="1:6" ht="15.75" x14ac:dyDescent="0.25">
      <c r="A12" s="3" t="s">
        <v>11</v>
      </c>
      <c r="B12" s="4">
        <v>479.93874600000004</v>
      </c>
      <c r="C12" s="4">
        <v>428.35048200000006</v>
      </c>
      <c r="D12" s="4">
        <v>623.92145999999991</v>
      </c>
      <c r="E12" s="4">
        <v>556.85235599999999</v>
      </c>
      <c r="F12" s="4">
        <v>1394.03874</v>
      </c>
    </row>
    <row r="13" spans="1:6" ht="15.75" x14ac:dyDescent="0.25">
      <c r="A13" s="3" t="s">
        <v>12</v>
      </c>
      <c r="B13" s="4">
        <v>623.16922199999999</v>
      </c>
      <c r="C13" s="4">
        <v>556.18733399999996</v>
      </c>
      <c r="D13" s="4">
        <v>810.12761999999998</v>
      </c>
      <c r="E13" s="4">
        <v>723.04244400000005</v>
      </c>
      <c r="F13" s="4">
        <v>1810.091766</v>
      </c>
    </row>
    <row r="14" spans="1:6" ht="15.75" x14ac:dyDescent="0.25">
      <c r="A14" s="3" t="s">
        <v>13</v>
      </c>
      <c r="B14" s="4">
        <v>837.09916800000008</v>
      </c>
      <c r="C14" s="4">
        <v>747.11405999999999</v>
      </c>
      <c r="D14" s="4">
        <v>1088.2267380000001</v>
      </c>
      <c r="E14" s="4">
        <v>971.25918000000001</v>
      </c>
      <c r="F14" s="4">
        <v>2431.4621579999998</v>
      </c>
    </row>
  </sheetData>
  <mergeCells count="2">
    <mergeCell ref="A1:A2"/>
    <mergeCell ref="B1:F1"/>
  </mergeCells>
  <pageMargins left="0.51181102362204722" right="0.51181102362204722" top="0.78740157480314965" bottom="0.78740157480314965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Servidor e dependentes</vt:lpstr>
      <vt:lpstr>Tabela NOTREDAME</vt:lpstr>
      <vt:lpstr>'Tabela NOTREDAME'!Area_de_impressao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Cristina Campos</dc:creator>
  <cp:lastModifiedBy>Sandra Cristina Campos</cp:lastModifiedBy>
  <cp:lastPrinted>2023-07-14T18:10:53Z</cp:lastPrinted>
  <dcterms:created xsi:type="dcterms:W3CDTF">2023-06-26T18:56:04Z</dcterms:created>
  <dcterms:modified xsi:type="dcterms:W3CDTF">2024-06-20T16:15:19Z</dcterms:modified>
</cp:coreProperties>
</file>