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-PROJETOS\CREDENCIAMENTOS\SAÚDE CREDENCIAMENTO 2022 (AUXILIO)\VERSÃO PUBLICADA EDITAL\JULGAMENTO\UNIMED\REAJUSTE\"/>
    </mc:Choice>
  </mc:AlternateContent>
  <xr:revisionPtr revIDLastSave="0" documentId="8_{4A7E8B0A-E6A6-48B0-B78E-5F2D5A4D453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ervidor e dependentes" sheetId="3" r:id="rId1"/>
    <sheet name="Tabela UNIMED FESP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C15" i="3"/>
  <c r="E15" i="3" s="1"/>
  <c r="D14" i="3"/>
  <c r="C14" i="3"/>
  <c r="E14" i="3" s="1"/>
  <c r="D13" i="3"/>
  <c r="C13" i="3"/>
  <c r="E13" i="3" s="1"/>
  <c r="D12" i="3"/>
  <c r="C12" i="3"/>
  <c r="E12" i="3" s="1"/>
  <c r="D11" i="3"/>
  <c r="C11" i="3"/>
  <c r="E11" i="3" s="1"/>
  <c r="D10" i="3"/>
  <c r="C10" i="3"/>
  <c r="E10" i="3" s="1"/>
  <c r="D9" i="3"/>
  <c r="C9" i="3"/>
  <c r="E9" i="3" s="1"/>
  <c r="D8" i="3"/>
  <c r="C8" i="3"/>
  <c r="E8" i="3" s="1"/>
  <c r="D7" i="3"/>
  <c r="C7" i="3"/>
  <c r="E7" i="3" s="1"/>
  <c r="D6" i="3"/>
  <c r="C6" i="3"/>
  <c r="C5" i="3"/>
  <c r="E5" i="3" s="1"/>
  <c r="E6" i="3" l="1"/>
  <c r="H6" i="3" l="1"/>
  <c r="I6" i="3"/>
  <c r="J6" i="3"/>
  <c r="K6" i="3"/>
  <c r="L6" i="3"/>
  <c r="M6" i="3"/>
  <c r="N6" i="3"/>
  <c r="H7" i="3"/>
  <c r="I7" i="3"/>
  <c r="J7" i="3"/>
  <c r="K7" i="3"/>
  <c r="L7" i="3"/>
  <c r="M7" i="3"/>
  <c r="N7" i="3"/>
  <c r="H8" i="3"/>
  <c r="I8" i="3"/>
  <c r="J8" i="3"/>
  <c r="K8" i="3"/>
  <c r="L8" i="3"/>
  <c r="M8" i="3"/>
  <c r="N8" i="3"/>
  <c r="H9" i="3"/>
  <c r="I9" i="3"/>
  <c r="J9" i="3"/>
  <c r="K9" i="3"/>
  <c r="L9" i="3"/>
  <c r="M9" i="3"/>
  <c r="N9" i="3"/>
  <c r="H10" i="3"/>
  <c r="I10" i="3"/>
  <c r="J10" i="3"/>
  <c r="K10" i="3"/>
  <c r="L10" i="3"/>
  <c r="M10" i="3"/>
  <c r="N10" i="3"/>
  <c r="H11" i="3"/>
  <c r="I11" i="3"/>
  <c r="J11" i="3"/>
  <c r="K11" i="3"/>
  <c r="L11" i="3"/>
  <c r="M11" i="3"/>
  <c r="N11" i="3"/>
  <c r="H12" i="3"/>
  <c r="I12" i="3"/>
  <c r="J12" i="3"/>
  <c r="K12" i="3"/>
  <c r="L12" i="3"/>
  <c r="M12" i="3"/>
  <c r="N12" i="3"/>
  <c r="H13" i="3"/>
  <c r="I13" i="3"/>
  <c r="J13" i="3"/>
  <c r="K13" i="3"/>
  <c r="L13" i="3"/>
  <c r="M13" i="3"/>
  <c r="N13" i="3"/>
  <c r="H14" i="3"/>
  <c r="I14" i="3"/>
  <c r="J14" i="3"/>
  <c r="K14" i="3"/>
  <c r="L14" i="3"/>
  <c r="M14" i="3"/>
  <c r="N14" i="3"/>
  <c r="I5" i="3"/>
  <c r="J5" i="3"/>
  <c r="K5" i="3"/>
  <c r="L5" i="3"/>
  <c r="M5" i="3"/>
  <c r="N5" i="3"/>
  <c r="H5" i="3"/>
  <c r="E16" i="3" l="1"/>
</calcChain>
</file>

<file path=xl/sharedStrings.xml><?xml version="1.0" encoding="utf-8"?>
<sst xmlns="http://schemas.openxmlformats.org/spreadsheetml/2006/main" count="79" uniqueCount="69">
  <si>
    <t>Idade</t>
  </si>
  <si>
    <t>Plano</t>
  </si>
  <si>
    <t>Valor</t>
  </si>
  <si>
    <t>Plano A</t>
  </si>
  <si>
    <t>00 a 18 anos</t>
  </si>
  <si>
    <t>19 a 23 anos</t>
  </si>
  <si>
    <t>24 a 28 anos</t>
  </si>
  <si>
    <t>29 a 33 anos</t>
  </si>
  <si>
    <t>34 a 38 anos</t>
  </si>
  <si>
    <t>39 a 43 anos</t>
  </si>
  <si>
    <t>44 a 48 anos</t>
  </si>
  <si>
    <t>49 a 53 anos</t>
  </si>
  <si>
    <t>54 a 58 anos</t>
  </si>
  <si>
    <t>59 anos ou mais </t>
  </si>
  <si>
    <t>Servidor</t>
  </si>
  <si>
    <t>Dependente 1</t>
  </si>
  <si>
    <t>Dependente 2</t>
  </si>
  <si>
    <t>Dependente 3</t>
  </si>
  <si>
    <t>Dependente 4</t>
  </si>
  <si>
    <t>Dependente 5</t>
  </si>
  <si>
    <t>Dependente 6</t>
  </si>
  <si>
    <t>Dependente 7</t>
  </si>
  <si>
    <t>Dependente 8</t>
  </si>
  <si>
    <t>Dependente 9</t>
  </si>
  <si>
    <t>Dependente 10</t>
  </si>
  <si>
    <t>Plano D</t>
  </si>
  <si>
    <t>Plano B</t>
  </si>
  <si>
    <t>Plano de Referência:</t>
  </si>
  <si>
    <t>Plano C</t>
  </si>
  <si>
    <t>Plano E</t>
  </si>
  <si>
    <t>DADOS DOS BENEFICIÁRIOS</t>
  </si>
  <si>
    <t>Total Grupo Familiar</t>
  </si>
  <si>
    <t>Plano F</t>
  </si>
  <si>
    <t>Plano G</t>
  </si>
  <si>
    <t>Data de Nascimento</t>
  </si>
  <si>
    <t xml:space="preserve">UNIMED  (Código Operadora ANS: 319996) </t>
  </si>
  <si>
    <t>DETALHAMENTO DOS PLANOS
NOME, Nº DE REGISTRO DO PRODUTO E FAIXA ETÁTIA</t>
  </si>
  <si>
    <t>PLANOS PREVISTOS EM EDITAL DE CHAMAMENTO PÚBLICO Nº 01/2023-RUSP</t>
  </si>
  <si>
    <t>PLANOS ALTERNATIVOS OFERECIDOS PELA CREDENCIADA</t>
  </si>
  <si>
    <t>NOME COMERCIAL DO PRODUTO ANS</t>
  </si>
  <si>
    <t>CLÁSSICO EMP ENF</t>
  </si>
  <si>
    <t>CLÁSSICO EMP ENF PARTICIPATIVO</t>
  </si>
  <si>
    <t>CLÁSSICO EMP APTO</t>
  </si>
  <si>
    <t>CLÁSSICO EMP APTO PARTICIPATIVO</t>
  </si>
  <si>
    <t>CLÁSSICO EMP. ENF. PARTICIPATIVO - APOSEN. ESTAT. USP</t>
  </si>
  <si>
    <t>ESPECIAL EMP</t>
  </si>
  <si>
    <t>ESPECIAL EMP PARTICIPATIVO</t>
  </si>
  <si>
    <t>Nº REGISTRO PRODUTO ANS</t>
  </si>
  <si>
    <t>494.716/23-9</t>
  </si>
  <si>
    <t>494.718/23-5</t>
  </si>
  <si>
    <t>494.712/23-6</t>
  </si>
  <si>
    <t>494.717/23-7</t>
  </si>
  <si>
    <t>494.715/23-1</t>
  </si>
  <si>
    <t>494.714/23-2</t>
  </si>
  <si>
    <t>494.713/23-4</t>
  </si>
  <si>
    <t>DIFERENÇAS ENTRE OS PLANOS</t>
  </si>
  <si>
    <t>TIPO DE ACOMODAÇÃO E INCIDÊNCIA DE COPARTICIPAÇÃO</t>
  </si>
  <si>
    <t>PÚBLICO ALVO: APOSENTADO ESTATUTÁRIO (INCLUI COPARTICIPAÇÃO)</t>
  </si>
  <si>
    <t>REDE CREDENCIADA EM SÃO PAULO</t>
  </si>
  <si>
    <r>
      <t xml:space="preserve">PLANO A 
ACOMODAÇÃO EM ENFERMARIA, </t>
    </r>
    <r>
      <rPr>
        <b/>
        <sz val="11"/>
        <color rgb="FFFF0000"/>
        <rFont val="Calibri"/>
        <family val="2"/>
        <scheme val="minor"/>
      </rPr>
      <t>SEM COPARTICIPAÇÃO</t>
    </r>
  </si>
  <si>
    <r>
      <t xml:space="preserve">PLANO B
ACOMODAÇÃO EM ENFERMARIA, </t>
    </r>
    <r>
      <rPr>
        <b/>
        <sz val="11"/>
        <color rgb="FFFF0000"/>
        <rFont val="Calibri"/>
        <family val="2"/>
        <scheme val="minor"/>
      </rPr>
      <t>COM COPARTICIPAÇÃO</t>
    </r>
  </si>
  <si>
    <r>
      <t xml:space="preserve">PLANO C
ACOMODAÇÃO EM APARTAMENTO, </t>
    </r>
    <r>
      <rPr>
        <b/>
        <sz val="11"/>
        <color rgb="FFFF0000"/>
        <rFont val="Calibri"/>
        <family val="2"/>
        <scheme val="minor"/>
      </rPr>
      <t>SEM COPARTICIPAÇÃO</t>
    </r>
  </si>
  <si>
    <r>
      <t xml:space="preserve">PLANO D
ACOMODAÇÃO EM APARTAMENTO, </t>
    </r>
    <r>
      <rPr>
        <b/>
        <sz val="11"/>
        <color rgb="FFFF0000"/>
        <rFont val="Calibri"/>
        <family val="2"/>
        <scheme val="minor"/>
      </rPr>
      <t>COM COPARTICIPAÇÃO</t>
    </r>
  </si>
  <si>
    <r>
      <t xml:space="preserve">PLANO E 
APOSENTADO ESTATUTÁRIO 
ACOMODAÇÃO EM ENFERMARIA, </t>
    </r>
    <r>
      <rPr>
        <b/>
        <sz val="11"/>
        <color rgb="FFFF0000"/>
        <rFont val="Calibri"/>
        <family val="2"/>
        <scheme val="minor"/>
      </rPr>
      <t>COM COPARTICIPAÇÃO</t>
    </r>
  </si>
  <si>
    <r>
      <t xml:space="preserve">PLANO F 
PLANO ESPECIAL 
ACOMODAÇÃO EM APARTAMENTO, </t>
    </r>
    <r>
      <rPr>
        <b/>
        <sz val="11"/>
        <color rgb="FFFF0000"/>
        <rFont val="Calibri"/>
        <family val="2"/>
        <scheme val="minor"/>
      </rPr>
      <t>SEM COPARTICIPAÇÃO</t>
    </r>
  </si>
  <si>
    <r>
      <t xml:space="preserve">PLANO G 
PLANO ESPECIAL 
ACOMODAÇÃO EM APARTAMENTO, </t>
    </r>
    <r>
      <rPr>
        <b/>
        <sz val="11"/>
        <color rgb="FFFF0000"/>
        <rFont val="Calibri"/>
        <family val="2"/>
        <scheme val="minor"/>
      </rPr>
      <t>COM COPARTICIPAÇÃO</t>
    </r>
  </si>
  <si>
    <t>TABELA 1 - 1º REAJUSTE – VIGÊNCIA MAIO/2024 À ABRIL/2025
UNIMED DO ESTADO DE SÃO PAULO - FEDERAÇÃO ESTADUAL DAS COOPERATIVAS MÉDICAS  (CNPJ 43.643.139/0001-66)</t>
  </si>
  <si>
    <t>SIMULADOR - PLANOS DE SAÚDE UNIMED FESP
Valores de referência - vigência Maio/2024 à Abril/2025</t>
  </si>
  <si>
    <r>
      <t>*Editar somente os campos das colunas '</t>
    </r>
    <r>
      <rPr>
        <b/>
        <u/>
        <sz val="14"/>
        <color rgb="FFFF0000"/>
        <rFont val="Calibri"/>
        <family val="2"/>
        <scheme val="minor"/>
      </rPr>
      <t>Data de Nascimento</t>
    </r>
    <r>
      <rPr>
        <b/>
        <sz val="14"/>
        <color rgb="FFFF0000"/>
        <rFont val="Calibri"/>
        <family val="2"/>
        <scheme val="minor"/>
      </rPr>
      <t>' e '</t>
    </r>
    <r>
      <rPr>
        <b/>
        <u/>
        <sz val="14"/>
        <color rgb="FFFF0000"/>
        <rFont val="Calibri"/>
        <family val="2"/>
        <scheme val="minor"/>
      </rPr>
      <t>Plano</t>
    </r>
    <r>
      <rPr>
        <b/>
        <sz val="14"/>
        <color rgb="FFFF0000"/>
        <rFont val="Calibri"/>
        <family val="2"/>
        <scheme val="minor"/>
      </rPr>
      <t xml:space="preserve">'.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</si>
</sst>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-[$R$-416]\ * #,##0.00_-;\-[$R$-416]\ * #,##0.00_-;_-[$R$-416]\ 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2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64" fontId="5" fillId="2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5" fontId="0" fillId="0" borderId="0" xfId="0" applyNumberFormat="1"/>
    <xf numFmtId="0" fontId="0" fillId="9" borderId="0" xfId="0" applyFill="1"/>
    <xf numFmtId="0" fontId="1" fillId="9" borderId="0" xfId="0" applyFont="1" applyFill="1"/>
    <xf numFmtId="0" fontId="14" fillId="10" borderId="0" xfId="0" applyFont="1" applyFill="1" applyAlignment="1">
      <alignment horizontal="center" vertical="center" wrapText="1"/>
    </xf>
    <xf numFmtId="0" fontId="14" fillId="10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showGridLines="0" tabSelected="1" view="pageBreakPreview" zoomScaleNormal="100" zoomScaleSheetLayoutView="100" workbookViewId="0">
      <selection activeCell="H27" sqref="H27"/>
    </sheetView>
  </sheetViews>
  <sheetFormatPr defaultRowHeight="14.5" x14ac:dyDescent="0.35"/>
  <cols>
    <col min="1" max="1" width="18.36328125" customWidth="1"/>
    <col min="2" max="2" width="19.453125" customWidth="1"/>
    <col min="3" max="3" width="14.7265625" customWidth="1"/>
    <col min="4" max="4" width="13.7265625" customWidth="1"/>
    <col min="5" max="5" width="30" customWidth="1"/>
    <col min="6" max="6" width="13.453125" customWidth="1"/>
    <col min="7" max="7" width="25" bestFit="1" customWidth="1"/>
    <col min="8" max="8" width="10.54296875" customWidth="1"/>
    <col min="9" max="9" width="9.81640625" bestFit="1" customWidth="1"/>
    <col min="10" max="11" width="11.26953125" bestFit="1" customWidth="1"/>
    <col min="12" max="12" width="13.26953125" customWidth="1"/>
    <col min="13" max="13" width="11.453125" bestFit="1" customWidth="1"/>
    <col min="14" max="14" width="11.26953125" bestFit="1" customWidth="1"/>
  </cols>
  <sheetData>
    <row r="1" spans="1:14" ht="60.5" customHeight="1" x14ac:dyDescent="0.35">
      <c r="A1" s="34" t="s">
        <v>67</v>
      </c>
      <c r="B1" s="35"/>
      <c r="C1" s="35"/>
      <c r="D1" s="35"/>
      <c r="E1" s="35"/>
      <c r="F1" s="32"/>
      <c r="G1" s="32"/>
      <c r="H1" s="32"/>
      <c r="I1" s="32"/>
      <c r="J1" s="32"/>
      <c r="K1" s="32"/>
      <c r="L1" s="32"/>
      <c r="M1" s="32"/>
      <c r="N1" s="32"/>
    </row>
    <row r="2" spans="1:14" ht="5.5" customHeight="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0" customHeight="1" x14ac:dyDescent="0.35">
      <c r="A3" s="23" t="s">
        <v>30</v>
      </c>
      <c r="B3" s="23"/>
      <c r="C3" s="23"/>
      <c r="D3" s="23"/>
      <c r="E3" s="23"/>
      <c r="F3" s="32"/>
      <c r="G3" s="23" t="s">
        <v>35</v>
      </c>
      <c r="H3" s="23"/>
      <c r="I3" s="23"/>
      <c r="J3" s="23"/>
      <c r="K3" s="23"/>
      <c r="L3" s="23"/>
      <c r="M3" s="23"/>
      <c r="N3" s="23"/>
    </row>
    <row r="4" spans="1:14" s="1" customFormat="1" ht="30" customHeight="1" x14ac:dyDescent="0.35">
      <c r="A4" s="9"/>
      <c r="B4" s="10" t="s">
        <v>34</v>
      </c>
      <c r="C4" s="10" t="s">
        <v>0</v>
      </c>
      <c r="D4" s="10" t="s">
        <v>1</v>
      </c>
      <c r="E4" s="10" t="s">
        <v>2</v>
      </c>
      <c r="F4" s="33"/>
      <c r="G4" s="19" t="s">
        <v>27</v>
      </c>
      <c r="H4" s="20" t="s">
        <v>3</v>
      </c>
      <c r="I4" s="20" t="s">
        <v>26</v>
      </c>
      <c r="J4" s="20" t="s">
        <v>28</v>
      </c>
      <c r="K4" s="20" t="s">
        <v>25</v>
      </c>
      <c r="L4" s="20" t="s">
        <v>29</v>
      </c>
      <c r="M4" s="19" t="s">
        <v>32</v>
      </c>
      <c r="N4" s="20" t="s">
        <v>33</v>
      </c>
    </row>
    <row r="5" spans="1:14" ht="30" customHeight="1" x14ac:dyDescent="0.35">
      <c r="A5" s="11" t="s">
        <v>14</v>
      </c>
      <c r="B5" s="12"/>
      <c r="C5" s="13" t="str">
        <f ca="1">IF(B5="","",DATEDIF(B5,TODAY(),"y"))</f>
        <v/>
      </c>
      <c r="D5" s="14"/>
      <c r="E5" s="15" t="str">
        <f t="shared" ref="E5:E15" ca="1" si="0">IF(C5="","",
IF(C5&gt;=59,HLOOKUP(D5,$H$4:$N$14,11,0),
IF(C5&gt;=54,HLOOKUP(D5,$H$4:$N$14,10,0),
IF(C5&gt;=49,HLOOKUP(D5,$H$4:$N$14,9,0),
IF(C5&gt;=44,HLOOKUP(D5,$H$4:$N$14,8,0),
IF(C5&gt;=39,HLOOKUP(D5,$H$4:$N$14,7,0),
IF(C5&gt;=34,HLOOKUP(D5,$H$4:$N$14,6,0),
IF(C5&gt;=29,HLOOKUP(D5,$H$4:$N$14,5,0),
IF(C5&gt;=24,HLOOKUP(D5,$H$4:$N$14,4,0),
IF(C5&gt;=19,HLOOKUP(D5,$H$4:$N$14,3,0),
HLOOKUP(D5,$H$4:$N$14,2,0)))))))))))</f>
        <v/>
      </c>
      <c r="F5" s="32"/>
      <c r="G5" s="21" t="s">
        <v>4</v>
      </c>
      <c r="H5" s="22">
        <f>'Tabela UNIMED FESP'!B6</f>
        <v>186.86250000000001</v>
      </c>
      <c r="I5" s="22">
        <f>'Tabela UNIMED FESP'!C6</f>
        <v>173.29515000000001</v>
      </c>
      <c r="J5" s="22">
        <f>'Tabela UNIMED FESP'!D6</f>
        <v>208.99154999999999</v>
      </c>
      <c r="K5" s="22">
        <f>'Tabela UNIMED FESP'!E6</f>
        <v>193.80472499999999</v>
      </c>
      <c r="L5" s="22">
        <f>'Tabela UNIMED FESP'!F6</f>
        <v>461.42579999999998</v>
      </c>
      <c r="M5" s="22">
        <f>'Tabela UNIMED FESP'!G6</f>
        <v>314.551875</v>
      </c>
      <c r="N5" s="22">
        <f>'Tabela UNIMED FESP'!H6</f>
        <v>291.70934999999997</v>
      </c>
    </row>
    <row r="6" spans="1:14" ht="30" customHeight="1" x14ac:dyDescent="0.35">
      <c r="A6" s="11" t="s">
        <v>15</v>
      </c>
      <c r="B6" s="12"/>
      <c r="C6" s="13" t="str">
        <f ca="1">IF(B6="","",DATEDIF(B6,TODAY(),"y"))</f>
        <v/>
      </c>
      <c r="D6" s="13" t="str">
        <f>IF(B6="","",$D$5)</f>
        <v/>
      </c>
      <c r="E6" s="15" t="str">
        <f t="shared" ca="1" si="0"/>
        <v/>
      </c>
      <c r="F6" s="32"/>
      <c r="G6" s="21" t="s">
        <v>5</v>
      </c>
      <c r="H6" s="22">
        <f>'Tabela UNIMED FESP'!B7</f>
        <v>223.10249999999999</v>
      </c>
      <c r="I6" s="22">
        <f>'Tabela UNIMED FESP'!C7</f>
        <v>206.89642499999999</v>
      </c>
      <c r="J6" s="22">
        <f>'Tabela UNIMED FESP'!D7</f>
        <v>257.03219999999999</v>
      </c>
      <c r="K6" s="22">
        <f>'Tabela UNIMED FESP'!E7</f>
        <v>238.36859999999999</v>
      </c>
      <c r="L6" s="22">
        <f>'Tabela UNIMED FESP'!F7</f>
        <v>567.50707499999999</v>
      </c>
      <c r="M6" s="22">
        <f>'Tabela UNIMED FESP'!G7</f>
        <v>386.88465000000002</v>
      </c>
      <c r="N6" s="22">
        <f>'Tabela UNIMED FESP'!H7</f>
        <v>358.78732500000001</v>
      </c>
    </row>
    <row r="7" spans="1:14" ht="30" customHeight="1" x14ac:dyDescent="0.35">
      <c r="A7" s="11" t="s">
        <v>16</v>
      </c>
      <c r="B7" s="12"/>
      <c r="C7" s="13" t="str">
        <f t="shared" ref="C7:C15" ca="1" si="1">IF(B7="","",DATEDIF(B7,TODAY(),"y"))</f>
        <v/>
      </c>
      <c r="D7" s="13" t="str">
        <f t="shared" ref="D7:D15" si="2">IF(B7="","",$D$5)</f>
        <v/>
      </c>
      <c r="E7" s="15" t="str">
        <f t="shared" ca="1" si="0"/>
        <v/>
      </c>
      <c r="F7" s="32"/>
      <c r="G7" s="21" t="s">
        <v>6</v>
      </c>
      <c r="H7" s="22">
        <f>'Tabela UNIMED FESP'!B8</f>
        <v>266.13749999999999</v>
      </c>
      <c r="I7" s="22">
        <f>'Tabela UNIMED FESP'!C8</f>
        <v>246.805725</v>
      </c>
      <c r="J7" s="22">
        <f>'Tabela UNIMED FESP'!D8</f>
        <v>305.70704999999998</v>
      </c>
      <c r="K7" s="22">
        <f>'Tabela UNIMED FESP'!E8</f>
        <v>283.51004999999998</v>
      </c>
      <c r="L7" s="22">
        <f>'Tabela UNIMED FESP'!F8</f>
        <v>674.98132499999997</v>
      </c>
      <c r="M7" s="22">
        <f>'Tabela UNIMED FESP'!G8</f>
        <v>460.146075</v>
      </c>
      <c r="N7" s="22">
        <f>'Tabela UNIMED FESP'!H8</f>
        <v>426.726</v>
      </c>
    </row>
    <row r="8" spans="1:14" ht="30" customHeight="1" x14ac:dyDescent="0.35">
      <c r="A8" s="11" t="s">
        <v>17</v>
      </c>
      <c r="B8" s="12"/>
      <c r="C8" s="13" t="str">
        <f t="shared" ca="1" si="1"/>
        <v/>
      </c>
      <c r="D8" s="13" t="str">
        <f t="shared" si="2"/>
        <v/>
      </c>
      <c r="E8" s="15" t="str">
        <f t="shared" ca="1" si="0"/>
        <v/>
      </c>
      <c r="F8" s="32"/>
      <c r="G8" s="21" t="s">
        <v>7</v>
      </c>
      <c r="H8" s="22">
        <f>'Tabela UNIMED FESP'!B9</f>
        <v>285.39</v>
      </c>
      <c r="I8" s="22">
        <f>'Tabela UNIMED FESP'!C9</f>
        <v>264.66525000000001</v>
      </c>
      <c r="J8" s="22">
        <f>'Tabela UNIMED FESP'!D9</f>
        <v>327.87007499999999</v>
      </c>
      <c r="K8" s="22">
        <f>'Tabela UNIMED FESP'!E9</f>
        <v>304.05360000000002</v>
      </c>
      <c r="L8" s="22">
        <f>'Tabela UNIMED FESP'!F9</f>
        <v>723.91665</v>
      </c>
      <c r="M8" s="22">
        <f>'Tabela UNIMED FESP'!G9</f>
        <v>493.4982</v>
      </c>
      <c r="N8" s="22">
        <f>'Tabela UNIMED FESP'!H9</f>
        <v>457.65457500000002</v>
      </c>
    </row>
    <row r="9" spans="1:14" ht="30" customHeight="1" x14ac:dyDescent="0.35">
      <c r="A9" s="11" t="s">
        <v>18</v>
      </c>
      <c r="B9" s="16"/>
      <c r="C9" s="13" t="str">
        <f t="shared" ca="1" si="1"/>
        <v/>
      </c>
      <c r="D9" s="13" t="str">
        <f t="shared" si="2"/>
        <v/>
      </c>
      <c r="E9" s="17" t="str">
        <f t="shared" ca="1" si="0"/>
        <v/>
      </c>
      <c r="F9" s="32"/>
      <c r="G9" s="21" t="s">
        <v>8</v>
      </c>
      <c r="H9" s="22">
        <f>'Tabela UNIMED FESP'!B10</f>
        <v>295.58249999999998</v>
      </c>
      <c r="I9" s="22">
        <f>'Tabela UNIMED FESP'!C10</f>
        <v>274.12162499999999</v>
      </c>
      <c r="J9" s="22">
        <f>'Tabela UNIMED FESP'!D10</f>
        <v>340.05577499999998</v>
      </c>
      <c r="K9" s="22">
        <f>'Tabela UNIMED FESP'!E10</f>
        <v>315.35595000000001</v>
      </c>
      <c r="L9" s="22">
        <f>'Tabela UNIMED FESP'!F10</f>
        <v>750.82484999999997</v>
      </c>
      <c r="M9" s="22">
        <f>'Tabela UNIMED FESP'!G10</f>
        <v>511.84469999999999</v>
      </c>
      <c r="N9" s="22">
        <f>'Tabela UNIMED FESP'!H10</f>
        <v>474.67604999999998</v>
      </c>
    </row>
    <row r="10" spans="1:14" ht="30" customHeight="1" x14ac:dyDescent="0.35">
      <c r="A10" s="11" t="s">
        <v>19</v>
      </c>
      <c r="B10" s="16"/>
      <c r="C10" s="13" t="str">
        <f t="shared" ca="1" si="1"/>
        <v/>
      </c>
      <c r="D10" s="13" t="str">
        <f t="shared" si="2"/>
        <v/>
      </c>
      <c r="E10" s="17" t="str">
        <f t="shared" ca="1" si="0"/>
        <v/>
      </c>
      <c r="F10" s="32"/>
      <c r="G10" s="21" t="s">
        <v>9</v>
      </c>
      <c r="H10" s="22">
        <f>'Tabela UNIMED FESP'!B11</f>
        <v>404.30250000000001</v>
      </c>
      <c r="I10" s="22">
        <f>'Tabela UNIMED FESP'!C11</f>
        <v>374.93677500000001</v>
      </c>
      <c r="J10" s="22">
        <f>'Tabela UNIMED FESP'!D11</f>
        <v>395.51429999999999</v>
      </c>
      <c r="K10" s="22">
        <f>'Tabela UNIMED FESP'!E11</f>
        <v>366.79410000000001</v>
      </c>
      <c r="L10" s="22">
        <f>'Tabela UNIMED FESP'!F11</f>
        <v>873.27075000000002</v>
      </c>
      <c r="M10" s="22">
        <f>'Tabela UNIMED FESP'!G11</f>
        <v>595.30994999999996</v>
      </c>
      <c r="N10" s="22">
        <f>'Tabela UNIMED FESP'!H11</f>
        <v>552.0711</v>
      </c>
    </row>
    <row r="11" spans="1:14" ht="30" customHeight="1" x14ac:dyDescent="0.35">
      <c r="A11" s="11" t="s">
        <v>20</v>
      </c>
      <c r="B11" s="16"/>
      <c r="C11" s="13" t="str">
        <f t="shared" ca="1" si="1"/>
        <v/>
      </c>
      <c r="D11" s="13" t="str">
        <f t="shared" si="2"/>
        <v/>
      </c>
      <c r="E11" s="17" t="str">
        <f t="shared" ca="1" si="0"/>
        <v/>
      </c>
      <c r="F11" s="32"/>
      <c r="G11" s="21" t="s">
        <v>10</v>
      </c>
      <c r="H11" s="22">
        <f>'Tabela UNIMED FESP'!B12</f>
        <v>445.07249999999999</v>
      </c>
      <c r="I11" s="22">
        <f>'Tabela UNIMED FESP'!C12</f>
        <v>412.75094999999999</v>
      </c>
      <c r="J11" s="22">
        <f>'Tabela UNIMED FESP'!D12</f>
        <v>512.04854999999998</v>
      </c>
      <c r="K11" s="22">
        <f>'Tabela UNIMED FESP'!E12</f>
        <v>474.85725000000002</v>
      </c>
      <c r="L11" s="22">
        <f>'Tabela UNIMED FESP'!F12</f>
        <v>1130.5634250000001</v>
      </c>
      <c r="M11" s="22">
        <f>'Tabela UNIMED FESP'!G12</f>
        <v>770.71154999999999</v>
      </c>
      <c r="N11" s="22">
        <f>'Tabela UNIMED FESP'!H12</f>
        <v>714.74340000000007</v>
      </c>
    </row>
    <row r="12" spans="1:14" ht="30" customHeight="1" x14ac:dyDescent="0.35">
      <c r="A12" s="11" t="s">
        <v>21</v>
      </c>
      <c r="B12" s="16"/>
      <c r="C12" s="13" t="str">
        <f t="shared" ca="1" si="1"/>
        <v/>
      </c>
      <c r="D12" s="13" t="str">
        <f t="shared" si="2"/>
        <v/>
      </c>
      <c r="E12" s="17" t="str">
        <f t="shared" ca="1" si="0"/>
        <v/>
      </c>
      <c r="F12" s="32"/>
      <c r="G12" s="21" t="s">
        <v>11</v>
      </c>
      <c r="H12" s="22">
        <f>'Tabela UNIMED FESP'!B13</f>
        <v>584.37</v>
      </c>
      <c r="I12" s="22">
        <f>'Tabela UNIMED FESP'!C13</f>
        <v>541.93522499999995</v>
      </c>
      <c r="J12" s="22">
        <f>'Tabela UNIMED FESP'!D13</f>
        <v>672.67102499999999</v>
      </c>
      <c r="K12" s="22">
        <f>'Tabela UNIMED FESP'!E13</f>
        <v>623.814975</v>
      </c>
      <c r="L12" s="22">
        <f>'Tabela UNIMED FESP'!F13</f>
        <v>1485.2171250000001</v>
      </c>
      <c r="M12" s="22">
        <f>'Tabela UNIMED FESP'!G13</f>
        <v>1012.47765</v>
      </c>
      <c r="N12" s="22">
        <f>'Tabela UNIMED FESP'!H13</f>
        <v>938.94442500000002</v>
      </c>
    </row>
    <row r="13" spans="1:14" ht="30" customHeight="1" x14ac:dyDescent="0.35">
      <c r="A13" s="11" t="s">
        <v>22</v>
      </c>
      <c r="B13" s="16"/>
      <c r="C13" s="13" t="str">
        <f t="shared" ca="1" si="1"/>
        <v/>
      </c>
      <c r="D13" s="13" t="str">
        <f t="shared" si="2"/>
        <v/>
      </c>
      <c r="E13" s="17" t="str">
        <f t="shared" ca="1" si="0"/>
        <v/>
      </c>
      <c r="F13" s="32"/>
      <c r="G13" s="21" t="s">
        <v>12</v>
      </c>
      <c r="H13" s="22">
        <f>'Tabela UNIMED FESP'!B14</f>
        <v>758.77499999999998</v>
      </c>
      <c r="I13" s="22">
        <f>'Tabela UNIMED FESP'!C14</f>
        <v>703.66755000000001</v>
      </c>
      <c r="J13" s="22">
        <f>'Tabela UNIMED FESP'!D14</f>
        <v>925.99995000000001</v>
      </c>
      <c r="K13" s="22">
        <f>'Tabela UNIMED FESP'!E14</f>
        <v>858.75209999999993</v>
      </c>
      <c r="L13" s="22">
        <f>'Tabela UNIMED FESP'!F14</f>
        <v>2044.5362249999998</v>
      </c>
      <c r="M13" s="22">
        <f>'Tabela UNIMED FESP'!G14</f>
        <v>1393.7790750000001</v>
      </c>
      <c r="N13" s="22">
        <f>'Tabela UNIMED FESP'!H14</f>
        <v>1292.5562249999998</v>
      </c>
    </row>
    <row r="14" spans="1:14" ht="30" customHeight="1" x14ac:dyDescent="0.35">
      <c r="A14" s="11" t="s">
        <v>23</v>
      </c>
      <c r="B14" s="16"/>
      <c r="C14" s="13" t="str">
        <f t="shared" ca="1" si="1"/>
        <v/>
      </c>
      <c r="D14" s="13" t="str">
        <f t="shared" si="2"/>
        <v/>
      </c>
      <c r="E14" s="17" t="str">
        <f t="shared" ca="1" si="0"/>
        <v/>
      </c>
      <c r="F14" s="32"/>
      <c r="G14" s="21" t="s">
        <v>13</v>
      </c>
      <c r="H14" s="22">
        <f>'Tabela UNIMED FESP'!B15</f>
        <v>1019.25</v>
      </c>
      <c r="I14" s="22">
        <f>'Tabela UNIMED FESP'!C15</f>
        <v>945.22979999999995</v>
      </c>
      <c r="J14" s="22">
        <f>'Tabela UNIMED FESP'!D15</f>
        <v>1250.0308500000001</v>
      </c>
      <c r="K14" s="22">
        <f>'Tabela UNIMED FESP'!E15</f>
        <v>1159.24965</v>
      </c>
      <c r="L14" s="22">
        <f>'Tabela UNIMED FESP'!F15</f>
        <v>2759.9704499999998</v>
      </c>
      <c r="M14" s="22">
        <f>'Tabela UNIMED FESP'!G15</f>
        <v>1881.4902</v>
      </c>
      <c r="N14" s="22">
        <f>'Tabela UNIMED FESP'!H15</f>
        <v>1744.84275</v>
      </c>
    </row>
    <row r="15" spans="1:14" ht="30" customHeight="1" x14ac:dyDescent="0.35">
      <c r="A15" s="11" t="s">
        <v>24</v>
      </c>
      <c r="B15" s="16"/>
      <c r="C15" s="13" t="str">
        <f t="shared" ca="1" si="1"/>
        <v/>
      </c>
      <c r="D15" s="13" t="str">
        <f t="shared" si="2"/>
        <v/>
      </c>
      <c r="E15" s="17" t="str">
        <f t="shared" ca="1" si="0"/>
        <v/>
      </c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30" customHeight="1" x14ac:dyDescent="0.35">
      <c r="A16" s="24" t="s">
        <v>31</v>
      </c>
      <c r="B16" s="25"/>
      <c r="C16" s="25"/>
      <c r="D16" s="26"/>
      <c r="E16" s="18">
        <f ca="1">SUM(E5:E15)</f>
        <v>0</v>
      </c>
      <c r="F16" s="32"/>
      <c r="G16" s="32"/>
      <c r="H16" s="32"/>
      <c r="I16" s="32"/>
      <c r="J16" s="32"/>
      <c r="K16" s="32"/>
      <c r="L16" s="32"/>
      <c r="M16" s="32"/>
      <c r="N16" s="32"/>
    </row>
    <row r="17" spans="1:14" s="1" customFormat="1" ht="30" customHeight="1" x14ac:dyDescent="0.35">
      <c r="A17" s="27" t="s">
        <v>68</v>
      </c>
      <c r="B17" s="27"/>
      <c r="C17" s="27"/>
      <c r="D17" s="27"/>
      <c r="E17" s="27"/>
      <c r="F17" s="33"/>
      <c r="G17" s="33"/>
      <c r="H17" s="33"/>
      <c r="I17" s="33"/>
      <c r="J17" s="33"/>
      <c r="K17" s="33"/>
      <c r="L17" s="33"/>
      <c r="M17" s="33"/>
      <c r="N17" s="33"/>
    </row>
    <row r="21" spans="1:14" x14ac:dyDescent="0.35">
      <c r="E21" s="31"/>
    </row>
  </sheetData>
  <mergeCells count="6">
    <mergeCell ref="A1:E1"/>
    <mergeCell ref="A3:E3"/>
    <mergeCell ref="A16:D16"/>
    <mergeCell ref="A17:E17"/>
    <mergeCell ref="G3:L3"/>
    <mergeCell ref="M3:N3"/>
  </mergeCells>
  <dataValidations count="1">
    <dataValidation type="list" allowBlank="1" showInputMessage="1" showErrorMessage="1" sqref="D5" xr:uid="{12CD22C4-35DB-4CEA-9E17-A88E45C518EA}">
      <formula1>"Plano A,Plano B,Plano C,Plano D,Plano E,Plano F,Plano G"</formula1>
    </dataValidation>
  </dataValidations>
  <pageMargins left="0.51181102362204722" right="0.51181102362204722" top="0.78740157480314965" bottom="0.78740157480314965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50E0-1A24-412D-AFC5-9DCA10AF22E4}">
  <sheetPr>
    <pageSetUpPr fitToPage="1"/>
  </sheetPr>
  <dimension ref="A1:H16"/>
  <sheetViews>
    <sheetView showGridLines="0" view="pageBreakPreview" zoomScale="120" zoomScaleNormal="100" zoomScaleSheetLayoutView="120" workbookViewId="0">
      <selection activeCell="L7" sqref="L7"/>
    </sheetView>
  </sheetViews>
  <sheetFormatPr defaultColWidth="8.7265625" defaultRowHeight="14.5" x14ac:dyDescent="0.35"/>
  <cols>
    <col min="1" max="5" width="17.81640625" customWidth="1"/>
    <col min="6" max="6" width="21.453125" customWidth="1"/>
    <col min="7" max="7" width="19.7265625" customWidth="1"/>
    <col min="8" max="8" width="17.81640625" customWidth="1"/>
  </cols>
  <sheetData>
    <row r="1" spans="1:8" ht="29" customHeight="1" x14ac:dyDescent="0.35">
      <c r="A1" s="29" t="s">
        <v>36</v>
      </c>
      <c r="B1" s="29" t="s">
        <v>66</v>
      </c>
      <c r="C1" s="29"/>
      <c r="D1" s="29"/>
      <c r="E1" s="29"/>
      <c r="F1" s="29"/>
      <c r="G1" s="29"/>
      <c r="H1" s="29"/>
    </row>
    <row r="2" spans="1:8" x14ac:dyDescent="0.35">
      <c r="A2" s="30"/>
      <c r="B2" s="29" t="s">
        <v>37</v>
      </c>
      <c r="C2" s="29"/>
      <c r="D2" s="29"/>
      <c r="E2" s="29"/>
      <c r="F2" s="29"/>
      <c r="G2" s="29" t="s">
        <v>38</v>
      </c>
      <c r="H2" s="29"/>
    </row>
    <row r="3" spans="1:8" ht="101.5" x14ac:dyDescent="0.35">
      <c r="A3" s="30"/>
      <c r="B3" s="5" t="s">
        <v>59</v>
      </c>
      <c r="C3" s="5" t="s">
        <v>60</v>
      </c>
      <c r="D3" s="5" t="s">
        <v>61</v>
      </c>
      <c r="E3" s="5" t="s">
        <v>62</v>
      </c>
      <c r="F3" s="5" t="s">
        <v>63</v>
      </c>
      <c r="G3" s="5" t="s">
        <v>64</v>
      </c>
      <c r="H3" s="5" t="s">
        <v>65</v>
      </c>
    </row>
    <row r="4" spans="1:8" ht="72.5" x14ac:dyDescent="0.35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</row>
    <row r="5" spans="1:8" ht="29" x14ac:dyDescent="0.35">
      <c r="A5" s="4" t="s">
        <v>47</v>
      </c>
      <c r="B5" s="4" t="s">
        <v>48</v>
      </c>
      <c r="C5" s="4" t="s">
        <v>49</v>
      </c>
      <c r="D5" s="4" t="s">
        <v>50</v>
      </c>
      <c r="E5" s="4" t="s">
        <v>51</v>
      </c>
      <c r="F5" s="4" t="s">
        <v>52</v>
      </c>
      <c r="G5" s="4" t="s">
        <v>53</v>
      </c>
      <c r="H5" s="4" t="s">
        <v>54</v>
      </c>
    </row>
    <row r="6" spans="1:8" x14ac:dyDescent="0.35">
      <c r="A6" s="6" t="s">
        <v>4</v>
      </c>
      <c r="B6" s="2">
        <v>186.86250000000001</v>
      </c>
      <c r="C6" s="3">
        <v>173.29515000000001</v>
      </c>
      <c r="D6" s="3">
        <v>208.99154999999999</v>
      </c>
      <c r="E6" s="3">
        <v>193.80472499999999</v>
      </c>
      <c r="F6" s="3">
        <v>461.42579999999998</v>
      </c>
      <c r="G6" s="3">
        <v>314.551875</v>
      </c>
      <c r="H6" s="3">
        <v>291.70934999999997</v>
      </c>
    </row>
    <row r="7" spans="1:8" x14ac:dyDescent="0.35">
      <c r="A7" s="6" t="s">
        <v>5</v>
      </c>
      <c r="B7" s="2">
        <v>223.10249999999999</v>
      </c>
      <c r="C7" s="3">
        <v>206.89642499999999</v>
      </c>
      <c r="D7" s="3">
        <v>257.03219999999999</v>
      </c>
      <c r="E7" s="3">
        <v>238.36859999999999</v>
      </c>
      <c r="F7" s="3">
        <v>567.50707499999999</v>
      </c>
      <c r="G7" s="3">
        <v>386.88465000000002</v>
      </c>
      <c r="H7" s="3">
        <v>358.78732500000001</v>
      </c>
    </row>
    <row r="8" spans="1:8" x14ac:dyDescent="0.35">
      <c r="A8" s="6" t="s">
        <v>6</v>
      </c>
      <c r="B8" s="2">
        <v>266.13749999999999</v>
      </c>
      <c r="C8" s="3">
        <v>246.805725</v>
      </c>
      <c r="D8" s="3">
        <v>305.70704999999998</v>
      </c>
      <c r="E8" s="3">
        <v>283.51004999999998</v>
      </c>
      <c r="F8" s="3">
        <v>674.98132499999997</v>
      </c>
      <c r="G8" s="3">
        <v>460.146075</v>
      </c>
      <c r="H8" s="3">
        <v>426.726</v>
      </c>
    </row>
    <row r="9" spans="1:8" x14ac:dyDescent="0.35">
      <c r="A9" s="6" t="s">
        <v>7</v>
      </c>
      <c r="B9" s="2">
        <v>285.39</v>
      </c>
      <c r="C9" s="3">
        <v>264.66525000000001</v>
      </c>
      <c r="D9" s="3">
        <v>327.87007499999999</v>
      </c>
      <c r="E9" s="3">
        <v>304.05360000000002</v>
      </c>
      <c r="F9" s="3">
        <v>723.91665</v>
      </c>
      <c r="G9" s="3">
        <v>493.4982</v>
      </c>
      <c r="H9" s="3">
        <v>457.65457500000002</v>
      </c>
    </row>
    <row r="10" spans="1:8" x14ac:dyDescent="0.35">
      <c r="A10" s="6" t="s">
        <v>8</v>
      </c>
      <c r="B10" s="2">
        <v>295.58249999999998</v>
      </c>
      <c r="C10" s="3">
        <v>274.12162499999999</v>
      </c>
      <c r="D10" s="3">
        <v>340.05577499999998</v>
      </c>
      <c r="E10" s="3">
        <v>315.35595000000001</v>
      </c>
      <c r="F10" s="3">
        <v>750.82484999999997</v>
      </c>
      <c r="G10" s="3">
        <v>511.84469999999999</v>
      </c>
      <c r="H10" s="3">
        <v>474.67604999999998</v>
      </c>
    </row>
    <row r="11" spans="1:8" x14ac:dyDescent="0.35">
      <c r="A11" s="6" t="s">
        <v>9</v>
      </c>
      <c r="B11" s="2">
        <v>404.30250000000001</v>
      </c>
      <c r="C11" s="3">
        <v>374.93677500000001</v>
      </c>
      <c r="D11" s="3">
        <v>395.51429999999999</v>
      </c>
      <c r="E11" s="3">
        <v>366.79410000000001</v>
      </c>
      <c r="F11" s="3">
        <v>873.27075000000002</v>
      </c>
      <c r="G11" s="3">
        <v>595.30994999999996</v>
      </c>
      <c r="H11" s="3">
        <v>552.0711</v>
      </c>
    </row>
    <row r="12" spans="1:8" x14ac:dyDescent="0.35">
      <c r="A12" s="6" t="s">
        <v>10</v>
      </c>
      <c r="B12" s="2">
        <v>445.07249999999999</v>
      </c>
      <c r="C12" s="3">
        <v>412.75094999999999</v>
      </c>
      <c r="D12" s="3">
        <v>512.04854999999998</v>
      </c>
      <c r="E12" s="3">
        <v>474.85725000000002</v>
      </c>
      <c r="F12" s="3">
        <v>1130.5634250000001</v>
      </c>
      <c r="G12" s="3">
        <v>770.71154999999999</v>
      </c>
      <c r="H12" s="3">
        <v>714.74340000000007</v>
      </c>
    </row>
    <row r="13" spans="1:8" x14ac:dyDescent="0.35">
      <c r="A13" s="6" t="s">
        <v>11</v>
      </c>
      <c r="B13" s="2">
        <v>584.37</v>
      </c>
      <c r="C13" s="3">
        <v>541.93522499999995</v>
      </c>
      <c r="D13" s="3">
        <v>672.67102499999999</v>
      </c>
      <c r="E13" s="3">
        <v>623.814975</v>
      </c>
      <c r="F13" s="3">
        <v>1485.2171250000001</v>
      </c>
      <c r="G13" s="3">
        <v>1012.47765</v>
      </c>
      <c r="H13" s="3">
        <v>938.94442500000002</v>
      </c>
    </row>
    <row r="14" spans="1:8" x14ac:dyDescent="0.35">
      <c r="A14" s="6" t="s">
        <v>12</v>
      </c>
      <c r="B14" s="2">
        <v>758.77499999999998</v>
      </c>
      <c r="C14" s="3">
        <v>703.66755000000001</v>
      </c>
      <c r="D14" s="3">
        <v>925.99995000000001</v>
      </c>
      <c r="E14" s="3">
        <v>858.75209999999993</v>
      </c>
      <c r="F14" s="3">
        <v>2044.5362249999998</v>
      </c>
      <c r="G14" s="3">
        <v>1393.7790750000001</v>
      </c>
      <c r="H14" s="3">
        <v>1292.5562249999998</v>
      </c>
    </row>
    <row r="15" spans="1:8" x14ac:dyDescent="0.35">
      <c r="A15" s="6" t="s">
        <v>13</v>
      </c>
      <c r="B15" s="2">
        <v>1019.25</v>
      </c>
      <c r="C15" s="3">
        <v>945.22979999999995</v>
      </c>
      <c r="D15" s="3">
        <v>1250.0308500000001</v>
      </c>
      <c r="E15" s="3">
        <v>1159.24965</v>
      </c>
      <c r="F15" s="3">
        <v>2759.9704499999998</v>
      </c>
      <c r="G15" s="3">
        <v>1881.4902</v>
      </c>
      <c r="H15" s="3">
        <v>1744.84275</v>
      </c>
    </row>
    <row r="16" spans="1:8" ht="72.5" x14ac:dyDescent="0.35">
      <c r="A16" s="7" t="s">
        <v>55</v>
      </c>
      <c r="B16" s="28" t="s">
        <v>56</v>
      </c>
      <c r="C16" s="28"/>
      <c r="D16" s="28"/>
      <c r="E16" s="28"/>
      <c r="F16" s="8" t="s">
        <v>57</v>
      </c>
      <c r="G16" s="28" t="s">
        <v>58</v>
      </c>
      <c r="H16" s="28"/>
    </row>
  </sheetData>
  <mergeCells count="6">
    <mergeCell ref="B16:E16"/>
    <mergeCell ref="G16:H16"/>
    <mergeCell ref="A1:A3"/>
    <mergeCell ref="B1:H1"/>
    <mergeCell ref="B2:F2"/>
    <mergeCell ref="G2:H2"/>
  </mergeCells>
  <pageMargins left="0.51181102362204722" right="0.51181102362204722" top="0.78740157480314965" bottom="0.78740157480314965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Servidor e dependentes</vt:lpstr>
      <vt:lpstr>Tabela UNIMED FESP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Cristina Campos</dc:creator>
  <cp:lastModifiedBy>Marcos Santiago</cp:lastModifiedBy>
  <cp:lastPrinted>2023-07-14T18:24:54Z</cp:lastPrinted>
  <dcterms:created xsi:type="dcterms:W3CDTF">2023-06-26T18:56:04Z</dcterms:created>
  <dcterms:modified xsi:type="dcterms:W3CDTF">2024-05-22T14:47:41Z</dcterms:modified>
</cp:coreProperties>
</file>